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913"/>
  <workbookPr autoCompressPictures="0"/>
  <bookViews>
    <workbookView xWindow="0" yWindow="0" windowWidth="25600" windowHeight="1606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0" i="1" l="1"/>
  <c r="B12" i="1"/>
  <c r="B14" i="1"/>
  <c r="B25" i="1"/>
  <c r="C25" i="1"/>
  <c r="F9" i="1"/>
  <c r="F22" i="1"/>
  <c r="F19" i="1"/>
  <c r="F20" i="1"/>
  <c r="F12" i="1"/>
  <c r="F14" i="1"/>
  <c r="F25" i="1"/>
  <c r="G25" i="1"/>
  <c r="B19" i="1"/>
  <c r="B22" i="1"/>
  <c r="B9" i="1"/>
  <c r="F13" i="1"/>
  <c r="F24" i="1"/>
  <c r="B13" i="1"/>
  <c r="B24" i="1"/>
  <c r="G22" i="1"/>
  <c r="C22" i="1"/>
  <c r="G21" i="1"/>
  <c r="F21" i="1"/>
  <c r="C21" i="1"/>
  <c r="B21" i="1"/>
  <c r="G12" i="1"/>
  <c r="C12" i="1"/>
  <c r="D6" i="1"/>
  <c r="D4" i="1"/>
  <c r="B4" i="1"/>
</calcChain>
</file>

<file path=xl/sharedStrings.xml><?xml version="1.0" encoding="utf-8"?>
<sst xmlns="http://schemas.openxmlformats.org/spreadsheetml/2006/main" count="44" uniqueCount="37">
  <si>
    <t>Shooting Hoops</t>
  </si>
  <si>
    <t>ft</t>
  </si>
  <si>
    <t>m</t>
  </si>
  <si>
    <t>Angle (deg):</t>
  </si>
  <si>
    <t>Angle (rad):</t>
  </si>
  <si>
    <t>Vi (ft/s):</t>
  </si>
  <si>
    <t>ay (ft/s/s):</t>
  </si>
  <si>
    <t>ay (m/s/s):</t>
  </si>
  <si>
    <t>Vi (m/s):</t>
  </si>
  <si>
    <t>Distance (ft):</t>
  </si>
  <si>
    <t>Distance (m):</t>
  </si>
  <si>
    <t>Vix (ft/s):</t>
  </si>
  <si>
    <t>Vix (m/s):</t>
  </si>
  <si>
    <t>Viy (ft/s):</t>
  </si>
  <si>
    <t>Viy (m/s):</t>
  </si>
  <si>
    <t>Shooter Height (ft):</t>
  </si>
  <si>
    <t>Hoop Height (ft):</t>
  </si>
  <si>
    <t>Shooter Height (m):</t>
  </si>
  <si>
    <t>Hoop Height (m):</t>
  </si>
  <si>
    <t>tf (sec):</t>
  </si>
  <si>
    <t>Xf (ft):</t>
  </si>
  <si>
    <t>Xf (m):</t>
  </si>
  <si>
    <t>Yf (ft):</t>
  </si>
  <si>
    <t>Yf (m):</t>
  </si>
  <si>
    <t>ti (sec):</t>
  </si>
  <si>
    <t>Xi (ft):</t>
  </si>
  <si>
    <t>Xi (m):</t>
  </si>
  <si>
    <t>Yi (ft):</t>
  </si>
  <si>
    <t>Yi (m):</t>
  </si>
  <si>
    <t>t3 (sec):</t>
  </si>
  <si>
    <t>X3 (ft):</t>
  </si>
  <si>
    <t>Y3 (ft):</t>
  </si>
  <si>
    <t>X3 (m):</t>
  </si>
  <si>
    <t>Y3 (m):</t>
  </si>
  <si>
    <t>mph</t>
  </si>
  <si>
    <t>ft/sec</t>
  </si>
  <si>
    <t>m/sec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</si>
</sst>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Verdana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Fill="1"/>
    <xf numFmtId="0" fontId="3" fillId="0" borderId="0" xfId="0" applyFont="1"/>
    <xf numFmtId="0" fontId="0" fillId="2" borderId="0" xfId="0" applyFill="1" applyAlignment="1">
      <alignment horizont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2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zoomScale="130" zoomScaleNormal="130" zoomScalePageLayoutView="130" workbookViewId="0">
      <selection activeCell="B12" sqref="B12"/>
    </sheetView>
  </sheetViews>
  <sheetFormatPr baseColWidth="10" defaultColWidth="8.83203125" defaultRowHeight="14" x14ac:dyDescent="0"/>
  <cols>
    <col min="1" max="1" width="18.1640625" customWidth="1"/>
    <col min="2" max="2" width="8.83203125" style="1"/>
    <col min="5" max="5" width="18.1640625" customWidth="1"/>
  </cols>
  <sheetData>
    <row r="1" spans="1:7">
      <c r="A1" s="7" t="s">
        <v>0</v>
      </c>
    </row>
    <row r="3" spans="1:7">
      <c r="A3" t="s">
        <v>34</v>
      </c>
      <c r="B3" s="8">
        <v>16</v>
      </c>
      <c r="C3" s="5" t="s">
        <v>2</v>
      </c>
      <c r="D3" s="3">
        <v>15</v>
      </c>
    </row>
    <row r="4" spans="1:7">
      <c r="A4" t="s">
        <v>35</v>
      </c>
      <c r="B4" s="1">
        <f>(B3*5280/60/60)</f>
        <v>23.466666666666665</v>
      </c>
      <c r="C4" s="5" t="s">
        <v>1</v>
      </c>
      <c r="D4" s="5">
        <f>(D3*100)/(2.54*12)</f>
        <v>49.212598425196852</v>
      </c>
    </row>
    <row r="5" spans="1:7">
      <c r="A5" t="s">
        <v>36</v>
      </c>
      <c r="C5" s="5" t="s">
        <v>1</v>
      </c>
      <c r="D5" s="3">
        <v>40</v>
      </c>
    </row>
    <row r="6" spans="1:7">
      <c r="C6" s="5" t="s">
        <v>2</v>
      </c>
      <c r="D6" s="5">
        <f>D5*12*2.54/100</f>
        <v>12.192</v>
      </c>
    </row>
    <row r="7" spans="1:7">
      <c r="D7" s="1"/>
      <c r="E7" s="1"/>
      <c r="F7" s="1"/>
      <c r="G7" s="1"/>
    </row>
    <row r="8" spans="1:7">
      <c r="A8" s="4" t="s">
        <v>3</v>
      </c>
      <c r="B8" s="3">
        <v>45</v>
      </c>
      <c r="E8" s="4" t="s">
        <v>3</v>
      </c>
      <c r="F8" s="3">
        <v>35</v>
      </c>
    </row>
    <row r="9" spans="1:7">
      <c r="A9" s="4" t="s">
        <v>4</v>
      </c>
      <c r="B9" s="5">
        <f>B8*PI()/180</f>
        <v>0.78539816339744828</v>
      </c>
      <c r="E9" s="4" t="s">
        <v>4</v>
      </c>
      <c r="F9" s="5">
        <f>F8*PI()/180</f>
        <v>0.6108652381980153</v>
      </c>
    </row>
    <row r="10" spans="1:7">
      <c r="A10" s="4" t="s">
        <v>6</v>
      </c>
      <c r="B10" s="5">
        <v>-32</v>
      </c>
      <c r="C10" s="1"/>
      <c r="E10" s="4" t="s">
        <v>7</v>
      </c>
      <c r="F10" s="5">
        <v>-9.8000000000000007</v>
      </c>
      <c r="G10" s="1"/>
    </row>
    <row r="11" spans="1:7">
      <c r="A11" s="4" t="s">
        <v>9</v>
      </c>
      <c r="B11" s="3">
        <v>15</v>
      </c>
      <c r="C11" s="1"/>
      <c r="E11" s="4" t="s">
        <v>10</v>
      </c>
      <c r="F11" s="3">
        <v>3.38</v>
      </c>
      <c r="G11" s="1"/>
    </row>
    <row r="12" spans="1:7">
      <c r="A12" s="4" t="s">
        <v>5</v>
      </c>
      <c r="B12" s="5">
        <f>B11/(COS(B9)*B20)</f>
        <v>21.908902300206645</v>
      </c>
      <c r="C12" s="1">
        <f>(B16-B15-0.5*B10*B20^2)/(SIN(B9)*B20)</f>
        <v>21.908902300206645</v>
      </c>
      <c r="E12" s="4" t="s">
        <v>8</v>
      </c>
      <c r="F12" s="5">
        <f>F11/(COS(F9)*F20)</f>
        <v>5.9371562667233304</v>
      </c>
      <c r="G12" s="1">
        <f>(F16-F15-0.5*F10*F20^2)/(SIN(F9)*F20)</f>
        <v>5.9371562667233304</v>
      </c>
    </row>
    <row r="13" spans="1:7">
      <c r="A13" s="4" t="s">
        <v>11</v>
      </c>
      <c r="B13" s="5">
        <f>B12*COS(B9)</f>
        <v>15.491933384829668</v>
      </c>
      <c r="C13" s="1"/>
      <c r="E13" s="4" t="s">
        <v>12</v>
      </c>
      <c r="F13" s="5">
        <f>F12*COS(F9)</f>
        <v>4.8634336931496147</v>
      </c>
      <c r="G13" s="1"/>
    </row>
    <row r="14" spans="1:7">
      <c r="A14" s="4" t="s">
        <v>13</v>
      </c>
      <c r="B14" s="5">
        <f>B12*SIN(B9)</f>
        <v>15.491933384829666</v>
      </c>
      <c r="C14" s="1"/>
      <c r="E14" s="4" t="s">
        <v>14</v>
      </c>
      <c r="F14" s="5">
        <f>F12*SIN(F9)</f>
        <v>3.4054129335264487</v>
      </c>
      <c r="G14" s="1"/>
    </row>
    <row r="15" spans="1:7">
      <c r="A15" s="4" t="s">
        <v>15</v>
      </c>
      <c r="B15" s="3">
        <v>0</v>
      </c>
      <c r="C15" s="1"/>
      <c r="E15" s="4" t="s">
        <v>17</v>
      </c>
      <c r="F15" s="3">
        <v>3.048</v>
      </c>
      <c r="G15" s="1"/>
    </row>
    <row r="16" spans="1:7">
      <c r="A16" s="4" t="s">
        <v>16</v>
      </c>
      <c r="B16" s="3">
        <v>0</v>
      </c>
      <c r="C16" s="1"/>
      <c r="E16" s="4" t="s">
        <v>18</v>
      </c>
      <c r="F16" s="3">
        <v>3.048</v>
      </c>
      <c r="G16" s="1"/>
    </row>
    <row r="17" spans="1:7">
      <c r="A17" s="4" t="s">
        <v>24</v>
      </c>
      <c r="B17" s="5">
        <v>0</v>
      </c>
      <c r="C17" s="1"/>
      <c r="E17" s="4" t="s">
        <v>24</v>
      </c>
      <c r="F17" s="5">
        <v>0</v>
      </c>
      <c r="G17" s="1"/>
    </row>
    <row r="18" spans="1:7">
      <c r="A18" s="4" t="s">
        <v>25</v>
      </c>
      <c r="B18" s="5">
        <v>0</v>
      </c>
      <c r="C18" s="1"/>
      <c r="E18" s="4" t="s">
        <v>26</v>
      </c>
      <c r="F18" s="5">
        <v>0</v>
      </c>
      <c r="G18" s="1"/>
    </row>
    <row r="19" spans="1:7">
      <c r="A19" s="4" t="s">
        <v>27</v>
      </c>
      <c r="B19" s="5">
        <f>B15</f>
        <v>0</v>
      </c>
      <c r="C19" s="1"/>
      <c r="E19" s="4" t="s">
        <v>28</v>
      </c>
      <c r="F19" s="5">
        <f>F15</f>
        <v>3.048</v>
      </c>
      <c r="G19" s="1"/>
    </row>
    <row r="20" spans="1:7">
      <c r="A20" s="4" t="s">
        <v>19</v>
      </c>
      <c r="B20" s="5">
        <f>SQRT((B11*SIN(B9)-(B22-B19)*COS(B9))/(-0.5*B10*COS(B9)))</f>
        <v>0.96824583655185414</v>
      </c>
      <c r="C20" s="1"/>
      <c r="E20" s="4" t="s">
        <v>19</v>
      </c>
      <c r="F20" s="5">
        <f>SQRT((F11*SIN(F9)-(F22-F19)*COS(F9))/(-0.5*F10*COS(F9)))</f>
        <v>0.69498223133192827</v>
      </c>
      <c r="G20" s="1"/>
    </row>
    <row r="21" spans="1:7">
      <c r="A21" s="4" t="s">
        <v>20</v>
      </c>
      <c r="B21" s="5">
        <f>B11</f>
        <v>15</v>
      </c>
      <c r="C21" s="1">
        <f>B13*B20</f>
        <v>15</v>
      </c>
      <c r="E21" s="4" t="s">
        <v>21</v>
      </c>
      <c r="F21" s="5">
        <f>F11</f>
        <v>3.38</v>
      </c>
      <c r="G21" s="1">
        <f>F13*F20</f>
        <v>3.38</v>
      </c>
    </row>
    <row r="22" spans="1:7">
      <c r="A22" s="4" t="s">
        <v>22</v>
      </c>
      <c r="B22" s="5">
        <f>B16</f>
        <v>0</v>
      </c>
      <c r="C22" s="1">
        <f>B14*B20+0.5*B10*B20*B20+B15</f>
        <v>0</v>
      </c>
      <c r="E22" s="4" t="s">
        <v>23</v>
      </c>
      <c r="F22" s="5">
        <f>F16</f>
        <v>3.048</v>
      </c>
      <c r="G22" s="1">
        <f>F14*F20+0.5*F10*F20*F20+F15</f>
        <v>3.048</v>
      </c>
    </row>
    <row r="23" spans="1:7">
      <c r="A23" s="4" t="s">
        <v>29</v>
      </c>
      <c r="B23" s="3">
        <v>1</v>
      </c>
      <c r="C23" s="1"/>
      <c r="E23" s="4" t="s">
        <v>29</v>
      </c>
      <c r="F23" s="3">
        <v>2</v>
      </c>
      <c r="G23" s="1"/>
    </row>
    <row r="24" spans="1:7">
      <c r="A24" s="4" t="s">
        <v>30</v>
      </c>
      <c r="B24" s="2">
        <f>B13*B23+B18</f>
        <v>15.491933384829668</v>
      </c>
      <c r="C24" s="1"/>
      <c r="E24" s="4" t="s">
        <v>32</v>
      </c>
      <c r="F24" s="2">
        <f>F13*F23+F18</f>
        <v>9.7268673862992294</v>
      </c>
      <c r="G24" s="1"/>
    </row>
    <row r="25" spans="1:7">
      <c r="A25" s="4" t="s">
        <v>31</v>
      </c>
      <c r="B25" s="2">
        <f>0.5*B10*B23^2+B14*B23+B19</f>
        <v>-0.50806661517033369</v>
      </c>
      <c r="C25" s="1">
        <f>B25-10</f>
        <v>-10.508066615170334</v>
      </c>
      <c r="E25" s="4" t="s">
        <v>33</v>
      </c>
      <c r="F25" s="2">
        <f>0.5*F10*F23^2+F14*F23+F19</f>
        <v>-9.7411741329471031</v>
      </c>
      <c r="G25" s="1">
        <f>F25-3.048</f>
        <v>-12.789174132947103</v>
      </c>
    </row>
    <row r="26" spans="1:7">
      <c r="E26" s="6"/>
      <c r="F26" s="6"/>
      <c r="G26" s="6"/>
    </row>
    <row r="27" spans="1:7">
      <c r="E27" s="6"/>
      <c r="F27" s="6"/>
      <c r="G27" s="6"/>
    </row>
    <row r="28" spans="1:7">
      <c r="E28" s="6"/>
      <c r="F28" s="6"/>
      <c r="G28" s="6"/>
    </row>
    <row r="29" spans="1:7">
      <c r="E29" s="6"/>
      <c r="F29" s="6"/>
      <c r="G29" s="6"/>
    </row>
    <row r="30" spans="1:7">
      <c r="E30" s="6"/>
      <c r="F30" s="6"/>
      <c r="G30" s="6"/>
    </row>
    <row r="31" spans="1:7">
      <c r="E31" s="6"/>
      <c r="F31" s="6"/>
      <c r="G31" s="6"/>
    </row>
    <row r="32" spans="1:7">
      <c r="E32" s="6"/>
      <c r="F32" s="6"/>
      <c r="G32" s="6"/>
    </row>
  </sheetData>
  <phoneticPr fontId="4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Zollinger</dc:creator>
  <cp:lastModifiedBy>Steve Zollinger</cp:lastModifiedBy>
  <dcterms:created xsi:type="dcterms:W3CDTF">2012-02-03T03:21:09Z</dcterms:created>
  <dcterms:modified xsi:type="dcterms:W3CDTF">2014-02-14T17:29:43Z</dcterms:modified>
</cp:coreProperties>
</file>