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6200" yWindow="1215" windowWidth="19320" windowHeight="15480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1" l="1"/>
  <c r="G18" i="1"/>
  <c r="G28" i="1"/>
  <c r="G17" i="1"/>
  <c r="G27" i="1"/>
  <c r="G24" i="1"/>
  <c r="G25" i="1"/>
  <c r="G19" i="1"/>
  <c r="G21" i="1"/>
  <c r="G23" i="1"/>
  <c r="G22" i="1"/>
  <c r="G20" i="1"/>
  <c r="C11" i="1"/>
  <c r="C17" i="1"/>
  <c r="C27" i="1"/>
  <c r="C18" i="1"/>
  <c r="C28" i="1"/>
  <c r="C19" i="1"/>
  <c r="C21" i="1"/>
  <c r="C22" i="1"/>
  <c r="C23" i="1"/>
  <c r="C24" i="1"/>
  <c r="C25" i="1"/>
  <c r="C20" i="1"/>
  <c r="C5" i="1"/>
  <c r="C7" i="1"/>
</calcChain>
</file>

<file path=xl/sharedStrings.xml><?xml version="1.0" encoding="utf-8"?>
<sst xmlns="http://schemas.openxmlformats.org/spreadsheetml/2006/main" count="63" uniqueCount="47">
  <si>
    <t>ft</t>
  </si>
  <si>
    <t>m</t>
  </si>
  <si>
    <t>Angle (deg):</t>
  </si>
  <si>
    <t>Angle (rad):</t>
  </si>
  <si>
    <t>Vi (ft/s):</t>
  </si>
  <si>
    <t>ay (ft/s/s):</t>
  </si>
  <si>
    <t>ay (m/s/s):</t>
  </si>
  <si>
    <t>Vi (m/s):</t>
  </si>
  <si>
    <t>Vix (ft/s):</t>
  </si>
  <si>
    <t>Vix (m/s):</t>
  </si>
  <si>
    <t>Viy (ft/s):</t>
  </si>
  <si>
    <t>Viy (m/s):</t>
  </si>
  <si>
    <t>Crocodile Chasm Calculations</t>
  </si>
  <si>
    <t>Conversions</t>
  </si>
  <si>
    <t>Projectile Motion Calculations</t>
  </si>
  <si>
    <t>Chasm Height (ft) Side 1:</t>
  </si>
  <si>
    <t>Chasm Height (ft) Side 2:</t>
  </si>
  <si>
    <t>1.)</t>
  </si>
  <si>
    <t>Width of Chasm (ft)</t>
  </si>
  <si>
    <t>t (sec) for h(t)=0</t>
  </si>
  <si>
    <t>t (sec) for X(t)=chasm width</t>
  </si>
  <si>
    <t>t (sec) at vertex</t>
  </si>
  <si>
    <t>Y (ft)</t>
  </si>
  <si>
    <t>Y (ft) at vertex</t>
  </si>
  <si>
    <t>X (ft) at vertex</t>
  </si>
  <si>
    <t>2.)</t>
  </si>
  <si>
    <t>3.a)</t>
  </si>
  <si>
    <t>3.b)</t>
  </si>
  <si>
    <t>3.c)</t>
  </si>
  <si>
    <t>3.d)</t>
  </si>
  <si>
    <t>3.e)</t>
  </si>
  <si>
    <t>3.f)</t>
  </si>
  <si>
    <t>3.g)</t>
  </si>
  <si>
    <t>t (sec):</t>
  </si>
  <si>
    <t>X (ft):</t>
  </si>
  <si>
    <t>Y (ft):</t>
  </si>
  <si>
    <t>Width of Chasm (m)</t>
  </si>
  <si>
    <t>Chasm Height (m) Side 1:</t>
  </si>
  <si>
    <t>Chasm Height (m) Side 2:</t>
  </si>
  <si>
    <t>X (m)</t>
  </si>
  <si>
    <t>X (m) at vertex</t>
  </si>
  <si>
    <t>Y (m) at vertex</t>
  </si>
  <si>
    <t>Y (m)</t>
  </si>
  <si>
    <t>X (m):</t>
  </si>
  <si>
    <t>Y (m):</t>
  </si>
  <si>
    <t>t (sec) for Y=0</t>
  </si>
  <si>
    <t>X (ft) for Y=0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</si>
</sst>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Protection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="130" zoomScaleNormal="130" zoomScalePageLayoutView="130" workbookViewId="0">
      <selection activeCell="C26" sqref="C26"/>
    </sheetView>
  </sheetViews>
  <sheetFormatPr defaultColWidth="8.85546875" defaultRowHeight="15" x14ac:dyDescent="0.25"/>
  <cols>
    <col min="1" max="1" width="5.42578125" customWidth="1"/>
    <col min="2" max="2" width="28.85546875" bestFit="1" customWidth="1"/>
    <col min="3" max="3" width="13.7109375" style="1" bestFit="1" customWidth="1"/>
    <col min="4" max="4" width="2.7109375" bestFit="1" customWidth="1"/>
    <col min="5" max="5" width="13.140625" bestFit="1" customWidth="1"/>
    <col min="6" max="6" width="22.140625" customWidth="1"/>
  </cols>
  <sheetData>
    <row r="1" spans="1:8" x14ac:dyDescent="0.25">
      <c r="A1" s="6" t="s">
        <v>12</v>
      </c>
    </row>
    <row r="2" spans="1:8" x14ac:dyDescent="0.25">
      <c r="B2" s="6"/>
    </row>
    <row r="3" spans="1:8" x14ac:dyDescent="0.25">
      <c r="B3" s="7" t="s">
        <v>13</v>
      </c>
    </row>
    <row r="4" spans="1:8" x14ac:dyDescent="0.25">
      <c r="B4" s="4" t="s">
        <v>1</v>
      </c>
      <c r="C4" s="12">
        <v>15</v>
      </c>
    </row>
    <row r="5" spans="1:8" x14ac:dyDescent="0.25">
      <c r="B5" s="4" t="s">
        <v>0</v>
      </c>
      <c r="C5" s="4">
        <f>(C4*100)/(2.54*12)</f>
        <v>49.212598425196852</v>
      </c>
    </row>
    <row r="6" spans="1:8" x14ac:dyDescent="0.25">
      <c r="B6" s="4" t="s">
        <v>0</v>
      </c>
      <c r="C6" s="12">
        <v>13.44</v>
      </c>
      <c r="F6" s="16"/>
    </row>
    <row r="7" spans="1:8" x14ac:dyDescent="0.25">
      <c r="B7" s="4" t="s">
        <v>1</v>
      </c>
      <c r="C7" s="4">
        <f>C6*12*2.54/100</f>
        <v>4.0965120000000006</v>
      </c>
    </row>
    <row r="8" spans="1:8" x14ac:dyDescent="0.25">
      <c r="B8" s="8"/>
      <c r="C8" s="9"/>
      <c r="D8" s="10"/>
      <c r="E8" s="10"/>
    </row>
    <row r="9" spans="1:8" x14ac:dyDescent="0.25">
      <c r="B9" s="7" t="s">
        <v>14</v>
      </c>
      <c r="E9" s="1"/>
      <c r="F9" s="1"/>
      <c r="G9" s="1"/>
      <c r="H9" s="1"/>
    </row>
    <row r="10" spans="1:8" x14ac:dyDescent="0.25">
      <c r="A10" s="15" t="s">
        <v>17</v>
      </c>
      <c r="B10" s="3" t="s">
        <v>2</v>
      </c>
      <c r="C10" s="12">
        <v>45</v>
      </c>
      <c r="E10" s="15" t="s">
        <v>17</v>
      </c>
      <c r="F10" s="3" t="s">
        <v>2</v>
      </c>
      <c r="G10" s="12">
        <v>30</v>
      </c>
    </row>
    <row r="11" spans="1:8" x14ac:dyDescent="0.25">
      <c r="A11" s="15"/>
      <c r="B11" s="3" t="s">
        <v>3</v>
      </c>
      <c r="C11" s="4">
        <f>C10*PI()/180</f>
        <v>0.78539816339744828</v>
      </c>
      <c r="E11" s="15"/>
      <c r="F11" s="3" t="s">
        <v>3</v>
      </c>
      <c r="G11" s="4">
        <f>G10*PI()/180</f>
        <v>0.52359877559829882</v>
      </c>
    </row>
    <row r="12" spans="1:8" x14ac:dyDescent="0.25">
      <c r="A12" s="15"/>
      <c r="B12" s="3" t="s">
        <v>5</v>
      </c>
      <c r="C12" s="4">
        <v>-32</v>
      </c>
      <c r="D12" s="1"/>
      <c r="E12" s="15"/>
      <c r="F12" s="3" t="s">
        <v>6</v>
      </c>
      <c r="G12" s="4">
        <v>-9.8000000000000007</v>
      </c>
      <c r="H12" s="1"/>
    </row>
    <row r="13" spans="1:8" x14ac:dyDescent="0.25">
      <c r="A13" s="15"/>
      <c r="B13" s="3" t="s">
        <v>18</v>
      </c>
      <c r="C13" s="12">
        <v>18</v>
      </c>
      <c r="D13" s="1"/>
      <c r="E13" s="15"/>
      <c r="F13" s="3" t="s">
        <v>36</v>
      </c>
      <c r="G13" s="12">
        <v>5.4863999999999997</v>
      </c>
      <c r="H13" s="1"/>
    </row>
    <row r="14" spans="1:8" x14ac:dyDescent="0.25">
      <c r="A14" s="15"/>
      <c r="B14" s="3" t="s">
        <v>15</v>
      </c>
      <c r="C14" s="12">
        <v>0</v>
      </c>
      <c r="D14" s="1"/>
      <c r="E14" s="15"/>
      <c r="F14" s="3" t="s">
        <v>37</v>
      </c>
      <c r="G14" s="12">
        <v>0</v>
      </c>
      <c r="H14" s="1"/>
    </row>
    <row r="15" spans="1:8" x14ac:dyDescent="0.25">
      <c r="A15" s="15"/>
      <c r="B15" s="3" t="s">
        <v>16</v>
      </c>
      <c r="C15" s="12">
        <v>0</v>
      </c>
      <c r="D15" s="1"/>
      <c r="E15" s="15"/>
      <c r="F15" s="3" t="s">
        <v>38</v>
      </c>
      <c r="G15" s="12">
        <v>0</v>
      </c>
      <c r="H15" s="1"/>
    </row>
    <row r="16" spans="1:8" x14ac:dyDescent="0.25">
      <c r="A16" s="15" t="s">
        <v>25</v>
      </c>
      <c r="B16" s="3" t="s">
        <v>4</v>
      </c>
      <c r="C16" s="12">
        <v>18.7</v>
      </c>
      <c r="D16" s="1"/>
      <c r="E16" s="15" t="s">
        <v>25</v>
      </c>
      <c r="F16" s="3" t="s">
        <v>7</v>
      </c>
      <c r="G16" s="12">
        <v>5.6997600000000004</v>
      </c>
      <c r="H16" s="1"/>
    </row>
    <row r="17" spans="1:8" x14ac:dyDescent="0.25">
      <c r="A17" s="15"/>
      <c r="B17" s="3" t="s">
        <v>8</v>
      </c>
      <c r="C17" s="13">
        <f>C16*COS(C11)</f>
        <v>13.222896808188439</v>
      </c>
      <c r="D17" s="1"/>
      <c r="E17" s="15"/>
      <c r="F17" s="3" t="s">
        <v>9</v>
      </c>
      <c r="G17" s="13">
        <f>G16*COS(G11)</f>
        <v>4.9361369554743924</v>
      </c>
      <c r="H17" s="1"/>
    </row>
    <row r="18" spans="1:8" x14ac:dyDescent="0.25">
      <c r="A18" s="15"/>
      <c r="B18" s="3" t="s">
        <v>10</v>
      </c>
      <c r="C18" s="13">
        <f>C16*SIN(C11)</f>
        <v>13.222896808188437</v>
      </c>
      <c r="D18" s="1"/>
      <c r="E18" s="15"/>
      <c r="F18" s="3" t="s">
        <v>11</v>
      </c>
      <c r="G18" s="13">
        <f>G16*SIN(G11)</f>
        <v>2.8498799999999997</v>
      </c>
      <c r="H18" s="1"/>
    </row>
    <row r="19" spans="1:8" x14ac:dyDescent="0.25">
      <c r="A19" s="15" t="s">
        <v>26</v>
      </c>
      <c r="B19" s="3" t="s">
        <v>45</v>
      </c>
      <c r="C19" s="13">
        <f>-C18/(0.5*C12)</f>
        <v>0.82643105051177734</v>
      </c>
      <c r="D19" s="1"/>
      <c r="E19" s="15" t="s">
        <v>26</v>
      </c>
      <c r="F19" s="3" t="s">
        <v>19</v>
      </c>
      <c r="G19" s="13">
        <f>-G18/(0.5*G12)</f>
        <v>0.58160816326530607</v>
      </c>
      <c r="H19" s="1"/>
    </row>
    <row r="20" spans="1:8" x14ac:dyDescent="0.25">
      <c r="A20" s="15" t="s">
        <v>27</v>
      </c>
      <c r="B20" s="3" t="s">
        <v>46</v>
      </c>
      <c r="C20" s="14">
        <f>C17*C19</f>
        <v>10.9278125</v>
      </c>
      <c r="D20" s="1"/>
      <c r="E20" s="15" t="s">
        <v>27</v>
      </c>
      <c r="F20" s="3" t="s">
        <v>39</v>
      </c>
      <c r="G20" s="14">
        <f>G17*G19</f>
        <v>2.8708975482994612</v>
      </c>
      <c r="H20" s="1"/>
    </row>
    <row r="21" spans="1:8" ht="15" customHeight="1" x14ac:dyDescent="0.25">
      <c r="A21" s="15" t="s">
        <v>28</v>
      </c>
      <c r="B21" s="3" t="s">
        <v>21</v>
      </c>
      <c r="C21" s="14">
        <f>C19/2</f>
        <v>0.41321552525588867</v>
      </c>
      <c r="D21" s="1"/>
      <c r="E21" s="15" t="s">
        <v>28</v>
      </c>
      <c r="F21" s="3" t="s">
        <v>21</v>
      </c>
      <c r="G21" s="14">
        <f>G19/2</f>
        <v>0.29080408163265303</v>
      </c>
      <c r="H21" s="1"/>
    </row>
    <row r="22" spans="1:8" x14ac:dyDescent="0.25">
      <c r="A22" s="15" t="s">
        <v>29</v>
      </c>
      <c r="B22" s="3" t="s">
        <v>24</v>
      </c>
      <c r="C22" s="14">
        <f>C17*C21</f>
        <v>5.46390625</v>
      </c>
      <c r="D22" s="1"/>
      <c r="E22" s="15" t="s">
        <v>29</v>
      </c>
      <c r="F22" s="3" t="s">
        <v>40</v>
      </c>
      <c r="G22" s="14">
        <f>G17*G21</f>
        <v>1.4354487741497306</v>
      </c>
      <c r="H22" s="1"/>
    </row>
    <row r="23" spans="1:8" ht="15" customHeight="1" x14ac:dyDescent="0.25">
      <c r="A23" s="15" t="s">
        <v>30</v>
      </c>
      <c r="B23" s="3" t="s">
        <v>23</v>
      </c>
      <c r="C23" s="14">
        <f>-0.5*C12*C21^2+C18*C21</f>
        <v>8.1958593749999977</v>
      </c>
      <c r="D23" s="1"/>
      <c r="E23" s="15" t="s">
        <v>30</v>
      </c>
      <c r="F23" s="3" t="s">
        <v>41</v>
      </c>
      <c r="G23" s="14">
        <f>-0.5*G12*G21^2+G18*G21</f>
        <v>1.2431351042448977</v>
      </c>
      <c r="H23" s="1"/>
    </row>
    <row r="24" spans="1:8" ht="30" x14ac:dyDescent="0.25">
      <c r="A24" s="15" t="s">
        <v>31</v>
      </c>
      <c r="B24" s="11" t="s">
        <v>20</v>
      </c>
      <c r="C24" s="14">
        <f>C13/C17</f>
        <v>1.3612750867762411</v>
      </c>
      <c r="D24" s="1"/>
      <c r="E24" s="15" t="s">
        <v>31</v>
      </c>
      <c r="F24" s="11" t="s">
        <v>20</v>
      </c>
      <c r="G24" s="14">
        <f>G13/G17</f>
        <v>1.1114764540548945</v>
      </c>
      <c r="H24" s="1"/>
    </row>
    <row r="25" spans="1:8" x14ac:dyDescent="0.25">
      <c r="A25" s="15" t="s">
        <v>32</v>
      </c>
      <c r="B25" s="3" t="s">
        <v>22</v>
      </c>
      <c r="C25" s="14">
        <f>0.5*C12*C24^2+C18*C24</f>
        <v>-11.649117790042606</v>
      </c>
      <c r="D25" s="1"/>
      <c r="E25" s="15" t="s">
        <v>32</v>
      </c>
      <c r="F25" s="3" t="s">
        <v>42</v>
      </c>
      <c r="G25" s="14">
        <f>0.5*G12*G24^2+G18*G24</f>
        <v>-2.8857870319184036</v>
      </c>
      <c r="H25" s="1"/>
    </row>
    <row r="26" spans="1:8" x14ac:dyDescent="0.25">
      <c r="B26" s="3" t="s">
        <v>33</v>
      </c>
      <c r="C26" s="12">
        <v>0.83</v>
      </c>
      <c r="D26" s="1"/>
      <c r="F26" s="3" t="s">
        <v>33</v>
      </c>
      <c r="G26" s="12">
        <v>0.83</v>
      </c>
      <c r="H26" s="1"/>
    </row>
    <row r="27" spans="1:8" x14ac:dyDescent="0.25">
      <c r="B27" s="3" t="s">
        <v>34</v>
      </c>
      <c r="C27" s="2">
        <f>C17*C26</f>
        <v>10.975004350796404</v>
      </c>
      <c r="D27" s="1"/>
      <c r="F27" s="3" t="s">
        <v>43</v>
      </c>
      <c r="G27" s="2">
        <f>G17*G26</f>
        <v>4.0969936730437455</v>
      </c>
      <c r="H27" s="1"/>
    </row>
    <row r="28" spans="1:8" x14ac:dyDescent="0.25">
      <c r="B28" s="3" t="s">
        <v>35</v>
      </c>
      <c r="C28" s="2">
        <f>-0.5*C12*C26^2+C18*C26</f>
        <v>21.997404350796401</v>
      </c>
      <c r="D28" s="1"/>
      <c r="F28" s="3" t="s">
        <v>44</v>
      </c>
      <c r="G28" s="2">
        <f>-0.5*G12*G26^2+G18*G26</f>
        <v>5.7410103999999995</v>
      </c>
      <c r="H28" s="1"/>
    </row>
    <row r="29" spans="1:8" x14ac:dyDescent="0.25">
      <c r="B29" s="1"/>
      <c r="C29"/>
      <c r="E29" s="5"/>
      <c r="F29" s="5"/>
      <c r="G29" s="5"/>
    </row>
    <row r="30" spans="1:8" x14ac:dyDescent="0.25">
      <c r="F30" s="5"/>
      <c r="G30" s="5"/>
      <c r="H30" s="5"/>
    </row>
    <row r="31" spans="1:8" x14ac:dyDescent="0.25">
      <c r="F31" s="5"/>
      <c r="G31" s="5"/>
      <c r="H31" s="5"/>
    </row>
    <row r="32" spans="1:8" x14ac:dyDescent="0.25">
      <c r="F32" s="5"/>
      <c r="G32" s="5"/>
      <c r="H32" s="5"/>
    </row>
    <row r="33" spans="6:8" x14ac:dyDescent="0.25">
      <c r="F33" s="5"/>
      <c r="G33" s="5"/>
      <c r="H33" s="5"/>
    </row>
    <row r="34" spans="6:8" x14ac:dyDescent="0.25">
      <c r="F34" s="5"/>
      <c r="G34" s="5"/>
      <c r="H34" s="5"/>
    </row>
    <row r="35" spans="6:8" x14ac:dyDescent="0.25">
      <c r="F35" s="5"/>
      <c r="G35" s="5"/>
      <c r="H35" s="5"/>
    </row>
  </sheetData>
  <sheetProtection sheet="1" objects="1" scenarios="1" selectLockedCells="1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Zollinger</dc:creator>
  <cp:lastModifiedBy>Zed2</cp:lastModifiedBy>
  <dcterms:created xsi:type="dcterms:W3CDTF">2012-02-03T03:21:09Z</dcterms:created>
  <dcterms:modified xsi:type="dcterms:W3CDTF">2012-12-19T16:16:48Z</dcterms:modified>
</cp:coreProperties>
</file>